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Barry stability files\Fishing Stability\Stab Notice Calc Spreadshet\2012\"/>
    </mc:Choice>
  </mc:AlternateContent>
  <xr:revisionPtr revIDLastSave="0" documentId="13_ncr:40009_{FDF85139-CF55-405F-889D-EB0107E04235}" xr6:coauthVersionLast="47" xr6:coauthVersionMax="47" xr10:uidLastSave="{00000000-0000-0000-0000-000000000000}"/>
  <bookViews>
    <workbookView xWindow="-120" yWindow="-120" windowWidth="29040" windowHeight="15840"/>
  </bookViews>
  <sheets>
    <sheet name="Information" sheetId="6" r:id="rId1"/>
    <sheet name="Data input page" sheetId="2" r:id="rId2"/>
    <sheet name="Decked Vessel Stability Notice" sheetId="1" r:id="rId3"/>
    <sheet name="Undecked Vessel Stab Notice" sheetId="5" r:id="rId4"/>
  </sheets>
  <definedNames>
    <definedName name="_xlnm.Print_Area" localSheetId="2">'Decked Vessel Stability Notice'!$A$1:$I$19</definedName>
    <definedName name="_xlnm.Print_Area" localSheetId="3">'Undecked Vessel Stab Notice'!$A$1:$I$19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E8" i="5" s="1"/>
  <c r="G14" i="2"/>
  <c r="H9" i="5" s="1"/>
  <c r="C13" i="2"/>
  <c r="C17" i="2" s="1"/>
  <c r="C18" i="2" s="1"/>
  <c r="C6" i="5"/>
  <c r="C7" i="5"/>
  <c r="C3" i="5"/>
  <c r="C4" i="5"/>
  <c r="C5" i="5"/>
  <c r="C6" i="1"/>
  <c r="C7" i="1"/>
  <c r="C5" i="1"/>
  <c r="C4" i="1"/>
  <c r="C3" i="1"/>
  <c r="H9" i="1" l="1"/>
  <c r="C14" i="2"/>
  <c r="H10" i="1" s="1"/>
  <c r="F16" i="5"/>
  <c r="E10" i="1"/>
  <c r="G10" i="1"/>
  <c r="F14" i="1"/>
  <c r="G9" i="1"/>
  <c r="F16" i="1"/>
  <c r="E9" i="1"/>
  <c r="G8" i="1"/>
  <c r="F14" i="5"/>
  <c r="G9" i="5"/>
  <c r="E18" i="1"/>
  <c r="E9" i="5"/>
  <c r="E18" i="5"/>
  <c r="G8" i="5"/>
</calcChain>
</file>

<file path=xl/sharedStrings.xml><?xml version="1.0" encoding="utf-8"?>
<sst xmlns="http://schemas.openxmlformats.org/spreadsheetml/2006/main" count="118" uniqueCount="84">
  <si>
    <t>Good margin of residual freeboard</t>
  </si>
  <si>
    <t>Owner</t>
  </si>
  <si>
    <t>Beam</t>
  </si>
  <si>
    <t>Length</t>
  </si>
  <si>
    <t>No.</t>
  </si>
  <si>
    <t>Name</t>
  </si>
  <si>
    <t>F amber</t>
  </si>
  <si>
    <t>Hs amber</t>
  </si>
  <si>
    <t>Hs red</t>
  </si>
  <si>
    <t>F red</t>
  </si>
  <si>
    <t>Good margin of safety</t>
  </si>
  <si>
    <t>Low level of safety</t>
  </si>
  <si>
    <t>Danger of capsize</t>
  </si>
  <si>
    <t>Loading</t>
  </si>
  <si>
    <t>&amp; Lifting</t>
  </si>
  <si>
    <t>Guidance</t>
  </si>
  <si>
    <t>Safety</t>
  </si>
  <si>
    <t>Zone</t>
  </si>
  <si>
    <t>Minimum</t>
  </si>
  <si>
    <t xml:space="preserve"> Freeboard</t>
  </si>
  <si>
    <t>Maximum</t>
  </si>
  <si>
    <t>Recommended</t>
  </si>
  <si>
    <t>Seastate</t>
  </si>
  <si>
    <t>metres</t>
  </si>
  <si>
    <t>STABILITY NOTICE</t>
  </si>
  <si>
    <t>cm</t>
  </si>
  <si>
    <t>Seastates</t>
  </si>
  <si>
    <t>Freeboards</t>
  </si>
  <si>
    <t>Decked Vessel</t>
  </si>
  <si>
    <t>Undecked Vessel</t>
  </si>
  <si>
    <t>Input data to these fields</t>
  </si>
  <si>
    <t>PLN No.</t>
  </si>
  <si>
    <t>Vessel Name</t>
  </si>
  <si>
    <t>Owner's Name</t>
  </si>
  <si>
    <t>Freeboard Guidance Mark - size and location</t>
  </si>
  <si>
    <t>Freeboard</t>
  </si>
  <si>
    <t>Stability and Loading Guidance for Fishermen</t>
  </si>
  <si>
    <t>Overview:</t>
  </si>
  <si>
    <t xml:space="preserve">Fishing is the most dangerous industry in the UK, and most countries of the world. </t>
  </si>
  <si>
    <t>Although there are many causes of accidents, most of the fatalities are caused by capsize or</t>
  </si>
  <si>
    <t>swamping because they occur without warning and with little prospect of survival. Safety is</t>
  </si>
  <si>
    <t>dependent on the stability and seaworthiness of the vessel, and its size in relation to the</t>
  </si>
  <si>
    <t xml:space="preserve"> seastate. Small vessels, therefore, are particularly vulnerable, but they are the ones for</t>
  </si>
  <si>
    <t xml:space="preserve"> which no stability calculations are required.</t>
  </si>
  <si>
    <t>Deaths on UK fishing vessels under 15m, 1991 - 2007</t>
  </si>
  <si>
    <t>Stability Notice:</t>
  </si>
  <si>
    <t>The guidance information described here is intended to provide fishermen with some</t>
  </si>
  <si>
    <t>indication of their level of safety in terms of their loading and lifting, and in relation to the</t>
  </si>
  <si>
    <t>seastate. The method was developed in</t>
  </si>
  <si>
    <t>Research Project 559</t>
  </si>
  <si>
    <t>conducted for the MCA. Although it is simple for the user, the development incorporated the</t>
  </si>
  <si>
    <t>findings of extensive model tests on a wide range of hull forms and loading cases, and may</t>
  </si>
  <si>
    <t>be applied to any type of vessel.</t>
  </si>
  <si>
    <t>The basic recommendation is for all vessels to display a Stability Notice in a prominent</t>
  </si>
  <si>
    <t>position in the wheelhouse. This notice provides guidance on how certain loading or lifting</t>
  </si>
  <si>
    <t>operations will reduce the safety of the vessel, and on the limiting seastates in which such</t>
  </si>
  <si>
    <t>operations should be conducted. Three safety zones are defined, and assigned the colours</t>
  </si>
  <si>
    <t xml:space="preserve"> green, amber and red on the Stability Notice to represent their relative levels of safety.</t>
  </si>
  <si>
    <t xml:space="preserve"> 'Safe' in all but extreme seastates</t>
  </si>
  <si>
    <t xml:space="preserve"> 'Low level of safety' and should be restricted to low seastates</t>
  </si>
  <si>
    <t xml:space="preserve"> 'Unsafe, and danger of capsize' unless restricted to calm conditions and with extreme caution</t>
  </si>
  <si>
    <t>For vessels with no stability information the guidance is based on the residual freeboard</t>
  </si>
  <si>
    <t>when loaded or lifting heavy loads, and the freeboards referred to on the Stability Notice</t>
  </si>
  <si>
    <t>should be marked on the side of the vessel using a standard Freeboard Guidance Mark. The</t>
  </si>
  <si>
    <t>mark should be positioned at the lowest freeboard, or where the freeboard becomes lowest</t>
  </si>
  <si>
    <t>when lifting.</t>
  </si>
  <si>
    <t xml:space="preserve">The only vessel dimensions required for the calculation are the overall length and beam. </t>
  </si>
  <si>
    <t>This spreadsheet will calculate the freeboards and associated seastates for your vessel, and</t>
  </si>
  <si>
    <t>can be used to print a Stability Notice to be placed on board. It also provides the dimensions</t>
  </si>
  <si>
    <t>of the Freeboard Guidance Mark.</t>
  </si>
  <si>
    <t>Freeboard Guidance Mark - Size and Location</t>
  </si>
  <si>
    <t>It is not expected that fishermen will attempt to view the freeboard guidance marks when</t>
  </si>
  <si>
    <t>loading at sea, but that they will become familiar with their location to increase their</t>
  </si>
  <si>
    <t>awareness of how the residual freeboard affects their level of safety. Capsize prediction</t>
  </si>
  <si>
    <t>cannot be precise because there are too many changing factors. This approximate method of</t>
  </si>
  <si>
    <t>guidance should help to increase awareness of the dangers of low freeboard, and of heeling</t>
  </si>
  <si>
    <t>vessels to large angles by lifting heavy loads.</t>
  </si>
  <si>
    <t>Process description:</t>
  </si>
  <si>
    <t xml:space="preserve">First, input vessel data using the </t>
  </si>
  <si>
    <t>Data Input Page</t>
  </si>
  <si>
    <t>Then check your Stability Notice and Freeboard Guidance Marks in the</t>
  </si>
  <si>
    <t xml:space="preserve">Decked Vessel Page </t>
  </si>
  <si>
    <t>Undecked Vessel Page</t>
  </si>
  <si>
    <t>or in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</si>
</sst>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1"/>
      <name val="Arial"/>
    </font>
    <font>
      <b/>
      <sz val="11"/>
      <name val="Arial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55"/>
      <name val="Arial"/>
    </font>
    <font>
      <b/>
      <sz val="10"/>
      <color indexed="23"/>
      <name val="Arial"/>
    </font>
    <font>
      <sz val="10"/>
      <color indexed="23"/>
      <name val="Arial"/>
    </font>
    <font>
      <sz val="11"/>
      <color indexed="23"/>
      <name val="Arial"/>
    </font>
    <font>
      <sz val="18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8" fillId="0" borderId="2" xfId="0" applyFont="1" applyBorder="1"/>
    <xf numFmtId="0" fontId="3" fillId="5" borderId="0" xfId="0" applyFont="1" applyFill="1"/>
    <xf numFmtId="0" fontId="9" fillId="0" borderId="22" xfId="0" applyFont="1" applyBorder="1"/>
    <xf numFmtId="0" fontId="4" fillId="0" borderId="0" xfId="0" applyFont="1"/>
    <xf numFmtId="0" fontId="9" fillId="0" borderId="1" xfId="0" applyFont="1" applyBorder="1"/>
    <xf numFmtId="0" fontId="4" fillId="0" borderId="3" xfId="0" applyFont="1" applyBorder="1"/>
    <xf numFmtId="0" fontId="4" fillId="0" borderId="24" xfId="0" applyFont="1" applyBorder="1"/>
    <xf numFmtId="0" fontId="9" fillId="0" borderId="14" xfId="0" applyFont="1" applyBorder="1"/>
    <xf numFmtId="0" fontId="4" fillId="0" borderId="25" xfId="0" applyFont="1" applyBorder="1"/>
    <xf numFmtId="0" fontId="4" fillId="5" borderId="2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10" fillId="0" borderId="0" xfId="0" applyFont="1" applyProtection="1"/>
    <xf numFmtId="0" fontId="10" fillId="0" borderId="0" xfId="0" applyFont="1"/>
    <xf numFmtId="0" fontId="11" fillId="0" borderId="4" xfId="0" applyFont="1" applyBorder="1" applyProtection="1"/>
    <xf numFmtId="0" fontId="12" fillId="0" borderId="19" xfId="0" applyFont="1" applyBorder="1" applyProtection="1"/>
    <xf numFmtId="0" fontId="12" fillId="0" borderId="26" xfId="0" applyFont="1" applyBorder="1"/>
    <xf numFmtId="0" fontId="12" fillId="0" borderId="0" xfId="0" applyFont="1"/>
    <xf numFmtId="0" fontId="11" fillId="0" borderId="4" xfId="0" applyFont="1" applyBorder="1"/>
    <xf numFmtId="0" fontId="11" fillId="0" borderId="19" xfId="0" applyFont="1" applyBorder="1"/>
    <xf numFmtId="0" fontId="11" fillId="0" borderId="6" xfId="0" applyFont="1" applyBorder="1" applyProtection="1"/>
    <xf numFmtId="0" fontId="12" fillId="0" borderId="0" xfId="0" applyFont="1" applyBorder="1" applyProtection="1"/>
    <xf numFmtId="0" fontId="12" fillId="0" borderId="27" xfId="0" applyFont="1" applyBorder="1"/>
    <xf numFmtId="0" fontId="11" fillId="0" borderId="6" xfId="0" applyFont="1" applyBorder="1"/>
    <xf numFmtId="0" fontId="11" fillId="0" borderId="0" xfId="0" applyFont="1" applyBorder="1"/>
    <xf numFmtId="0" fontId="13" fillId="0" borderId="6" xfId="0" applyFont="1" applyFill="1" applyBorder="1" applyProtection="1"/>
    <xf numFmtId="0" fontId="13" fillId="0" borderId="6" xfId="0" applyFont="1" applyFill="1" applyBorder="1"/>
    <xf numFmtId="0" fontId="12" fillId="0" borderId="0" xfId="0" applyFont="1" applyBorder="1"/>
    <xf numFmtId="0" fontId="12" fillId="0" borderId="6" xfId="0" applyFont="1" applyBorder="1" applyProtection="1"/>
    <xf numFmtId="2" fontId="12" fillId="0" borderId="0" xfId="0" applyNumberFormat="1" applyFont="1" applyBorder="1" applyProtection="1"/>
    <xf numFmtId="0" fontId="12" fillId="0" borderId="6" xfId="0" applyFont="1" applyBorder="1"/>
    <xf numFmtId="2" fontId="12" fillId="0" borderId="0" xfId="0" applyNumberFormat="1" applyFont="1" applyBorder="1"/>
    <xf numFmtId="0" fontId="13" fillId="0" borderId="6" xfId="0" applyFont="1" applyBorder="1" applyProtection="1"/>
    <xf numFmtId="0" fontId="13" fillId="0" borderId="0" xfId="0" applyFont="1" applyBorder="1" applyProtection="1"/>
    <xf numFmtId="0" fontId="13" fillId="0" borderId="27" xfId="0" applyFont="1" applyBorder="1"/>
    <xf numFmtId="0" fontId="13" fillId="0" borderId="0" xfId="0" applyFont="1"/>
    <xf numFmtId="0" fontId="13" fillId="0" borderId="6" xfId="0" applyFont="1" applyBorder="1"/>
    <xf numFmtId="0" fontId="13" fillId="0" borderId="0" xfId="0" applyFont="1" applyBorder="1"/>
    <xf numFmtId="1" fontId="12" fillId="0" borderId="0" xfId="0" applyNumberFormat="1" applyFont="1" applyBorder="1"/>
    <xf numFmtId="0" fontId="12" fillId="0" borderId="8" xfId="0" applyFont="1" applyBorder="1"/>
    <xf numFmtId="1" fontId="12" fillId="0" borderId="20" xfId="0" applyNumberFormat="1" applyFont="1" applyBorder="1"/>
    <xf numFmtId="0" fontId="12" fillId="0" borderId="28" xfId="0" applyFont="1" applyBorder="1"/>
    <xf numFmtId="1" fontId="14" fillId="0" borderId="0" xfId="0" applyNumberFormat="1" applyFont="1" applyAlignment="1">
      <alignment horizontal="left"/>
    </xf>
    <xf numFmtId="0" fontId="14" fillId="0" borderId="0" xfId="0" applyFont="1"/>
    <xf numFmtId="0" fontId="8" fillId="0" borderId="0" xfId="0" applyFont="1"/>
    <xf numFmtId="4" fontId="4" fillId="5" borderId="15" xfId="0" applyNumberFormat="1" applyFont="1" applyFill="1" applyBorder="1" applyAlignment="1" applyProtection="1">
      <alignment horizontal="right" vertical="center"/>
      <protection locked="0"/>
    </xf>
    <xf numFmtId="2" fontId="4" fillId="5" borderId="0" xfId="0" applyNumberFormat="1" applyFont="1" applyFill="1" applyBorder="1" applyAlignment="1" applyProtection="1">
      <alignment horizontal="right" vertical="center"/>
      <protection locked="0"/>
    </xf>
    <xf numFmtId="0" fontId="18" fillId="6" borderId="0" xfId="0" applyFont="1" applyFill="1"/>
    <xf numFmtId="0" fontId="0" fillId="6" borderId="0" xfId="0" applyFill="1"/>
    <xf numFmtId="0" fontId="17" fillId="6" borderId="0" xfId="0" applyFont="1" applyFill="1"/>
    <xf numFmtId="0" fontId="0" fillId="6" borderId="0" xfId="0" applyFont="1" applyFill="1"/>
    <xf numFmtId="0" fontId="19" fillId="6" borderId="0" xfId="0" applyFont="1" applyFill="1"/>
    <xf numFmtId="0" fontId="15" fillId="6" borderId="0" xfId="0" applyFont="1" applyFill="1"/>
    <xf numFmtId="0" fontId="3" fillId="6" borderId="0" xfId="0" applyFont="1" applyFill="1"/>
    <xf numFmtId="0" fontId="16" fillId="6" borderId="0" xfId="1" applyFont="1" applyFill="1" applyAlignment="1" applyProtection="1"/>
    <xf numFmtId="0" fontId="15" fillId="6" borderId="0" xfId="1" applyFont="1" applyFill="1" applyAlignment="1" applyProtection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6" borderId="0" xfId="1" applyFill="1" applyAlignment="1" applyProtection="1"/>
    <xf numFmtId="0" fontId="20" fillId="7" borderId="0" xfId="0" applyFont="1" applyFill="1"/>
    <xf numFmtId="0" fontId="20" fillId="8" borderId="0" xfId="0" applyFont="1" applyFill="1"/>
    <xf numFmtId="0" fontId="20" fillId="9" borderId="0" xfId="0" applyFont="1" applyFill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180975</xdr:rowOff>
    </xdr:from>
    <xdr:to>
      <xdr:col>7</xdr:col>
      <xdr:colOff>409575</xdr:colOff>
      <xdr:row>25</xdr:row>
      <xdr:rowOff>19050</xdr:rowOff>
    </xdr:to>
    <xdr:pic>
      <xdr:nvPicPr>
        <xdr:cNvPr id="4161" name="Picture 1" descr="Casualties Graph">
          <a:extLst>
            <a:ext uri="{FF2B5EF4-FFF2-40B4-BE49-F238E27FC236}">
              <a16:creationId xmlns:a16="http://schemas.microsoft.com/office/drawing/2014/main" id="{22EDEDE9-1147-4E77-8E40-06C141C2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467677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4</xdr:col>
      <xdr:colOff>161925</xdr:colOff>
      <xdr:row>95</xdr:row>
      <xdr:rowOff>0</xdr:rowOff>
    </xdr:to>
    <xdr:pic>
      <xdr:nvPicPr>
        <xdr:cNvPr id="4162" name="Picture 4" descr="Freeboard Guidance Mark">
          <a:extLst>
            <a:ext uri="{FF2B5EF4-FFF2-40B4-BE49-F238E27FC236}">
              <a16:creationId xmlns:a16="http://schemas.microsoft.com/office/drawing/2014/main" id="{C2EEC77F-5A98-479F-82D0-B3DC8A33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3050"/>
          <a:ext cx="260032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295275</xdr:colOff>
      <xdr:row>78</xdr:row>
      <xdr:rowOff>95250</xdr:rowOff>
    </xdr:to>
    <xdr:pic>
      <xdr:nvPicPr>
        <xdr:cNvPr id="4163" name="Picture 49">
          <a:extLst>
            <a:ext uri="{FF2B5EF4-FFF2-40B4-BE49-F238E27FC236}">
              <a16:creationId xmlns:a16="http://schemas.microsoft.com/office/drawing/2014/main" id="{8BB9A58B-B7DF-4D5B-952F-C49F87DA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45624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12</xdr:row>
      <xdr:rowOff>152400</xdr:rowOff>
    </xdr:from>
    <xdr:to>
      <xdr:col>5</xdr:col>
      <xdr:colOff>447675</xdr:colOff>
      <xdr:row>17</xdr:row>
      <xdr:rowOff>95250</xdr:rowOff>
    </xdr:to>
    <xdr:pic>
      <xdr:nvPicPr>
        <xdr:cNvPr id="1469" name="Picture 24">
          <a:extLst>
            <a:ext uri="{FF2B5EF4-FFF2-40B4-BE49-F238E27FC236}">
              <a16:creationId xmlns:a16="http://schemas.microsoft.com/office/drawing/2014/main" id="{82FB3B3B-356F-48BF-B0F2-F21AC852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5867400"/>
          <a:ext cx="2800350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7</xdr:row>
      <xdr:rowOff>142875</xdr:rowOff>
    </xdr:from>
    <xdr:to>
      <xdr:col>3</xdr:col>
      <xdr:colOff>742950</xdr:colOff>
      <xdr:row>7</xdr:row>
      <xdr:rowOff>933450</xdr:rowOff>
    </xdr:to>
    <xdr:grpSp>
      <xdr:nvGrpSpPr>
        <xdr:cNvPr id="1470" name="Group 1">
          <a:extLst>
            <a:ext uri="{FF2B5EF4-FFF2-40B4-BE49-F238E27FC236}">
              <a16:creationId xmlns:a16="http://schemas.microsoft.com/office/drawing/2014/main" id="{F199FA27-7F28-4606-A7EF-7EF2EE3E553A}"/>
            </a:ext>
          </a:extLst>
        </xdr:cNvPr>
        <xdr:cNvGrpSpPr>
          <a:grpSpLocks noChangeAspect="1"/>
        </xdr:cNvGrpSpPr>
      </xdr:nvGrpSpPr>
      <xdr:grpSpPr bwMode="auto">
        <a:xfrm>
          <a:off x="431800" y="1895475"/>
          <a:ext cx="1479550" cy="790575"/>
          <a:chOff x="0" y="0"/>
          <a:chExt cx="2325" cy="1245"/>
        </a:xfrm>
      </xdr:grpSpPr>
      <xdr:sp macro="" textlink="">
        <xdr:nvSpPr>
          <xdr:cNvPr id="1473" name="AutoShape 2">
            <a:extLst>
              <a:ext uri="{FF2B5EF4-FFF2-40B4-BE49-F238E27FC236}">
                <a16:creationId xmlns:a16="http://schemas.microsoft.com/office/drawing/2014/main" id="{058BBD8F-02DA-42AD-AAD2-A86B13CD87A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0" y="0"/>
            <a:ext cx="2325" cy="1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4" name="Freeform 3">
            <a:extLst>
              <a:ext uri="{FF2B5EF4-FFF2-40B4-BE49-F238E27FC236}">
                <a16:creationId xmlns:a16="http://schemas.microsoft.com/office/drawing/2014/main" id="{E3C9A6B6-B85B-4D4C-8617-225C78BE1FE2}"/>
              </a:ext>
            </a:extLst>
          </xdr:cNvPr>
          <xdr:cNvSpPr>
            <a:spLocks/>
          </xdr:cNvSpPr>
        </xdr:nvSpPr>
        <xdr:spPr bwMode="auto">
          <a:xfrm>
            <a:off x="445" y="885"/>
            <a:ext cx="355" cy="349"/>
          </a:xfrm>
          <a:custGeom>
            <a:avLst/>
            <a:gdLst>
              <a:gd name="T0" fmla="*/ 0 w 1066"/>
              <a:gd name="T1" fmla="*/ 0 h 1049"/>
              <a:gd name="T2" fmla="*/ 0 w 1066"/>
              <a:gd name="T3" fmla="*/ 0 h 1049"/>
              <a:gd name="T4" fmla="*/ 0 w 1066"/>
              <a:gd name="T5" fmla="*/ 0 h 1049"/>
              <a:gd name="T6" fmla="*/ 0 w 1066"/>
              <a:gd name="T7" fmla="*/ 0 h 1049"/>
              <a:gd name="T8" fmla="*/ 0 w 1066"/>
              <a:gd name="T9" fmla="*/ 0 h 1049"/>
              <a:gd name="T10" fmla="*/ 0 w 1066"/>
              <a:gd name="T11" fmla="*/ 0 h 1049"/>
              <a:gd name="T12" fmla="*/ 0 w 1066"/>
              <a:gd name="T13" fmla="*/ 0 h 1049"/>
              <a:gd name="T14" fmla="*/ 0 w 1066"/>
              <a:gd name="T15" fmla="*/ 0 h 1049"/>
              <a:gd name="T16" fmla="*/ 0 w 1066"/>
              <a:gd name="T17" fmla="*/ 0 h 1049"/>
              <a:gd name="T18" fmla="*/ 0 w 1066"/>
              <a:gd name="T19" fmla="*/ 0 h 1049"/>
              <a:gd name="T20" fmla="*/ 0 w 1066"/>
              <a:gd name="T21" fmla="*/ 0 h 1049"/>
              <a:gd name="T22" fmla="*/ 0 w 1066"/>
              <a:gd name="T23" fmla="*/ 0 h 1049"/>
              <a:gd name="T24" fmla="*/ 0 w 1066"/>
              <a:gd name="T25" fmla="*/ 0 h 1049"/>
              <a:gd name="T26" fmla="*/ 0 w 1066"/>
              <a:gd name="T27" fmla="*/ 0 h 1049"/>
              <a:gd name="T28" fmla="*/ 0 w 1066"/>
              <a:gd name="T29" fmla="*/ 0 h 1049"/>
              <a:gd name="T30" fmla="*/ 0 w 1066"/>
              <a:gd name="T31" fmla="*/ 0 h 1049"/>
              <a:gd name="T32" fmla="*/ 0 w 1066"/>
              <a:gd name="T33" fmla="*/ 0 h 1049"/>
              <a:gd name="T34" fmla="*/ 0 w 1066"/>
              <a:gd name="T35" fmla="*/ 0 h 1049"/>
              <a:gd name="T36" fmla="*/ 0 w 1066"/>
              <a:gd name="T37" fmla="*/ 0 h 1049"/>
              <a:gd name="T38" fmla="*/ 0 w 1066"/>
              <a:gd name="T39" fmla="*/ 0 h 1049"/>
              <a:gd name="T40" fmla="*/ 0 w 1066"/>
              <a:gd name="T41" fmla="*/ 0 h 1049"/>
              <a:gd name="T42" fmla="*/ 0 w 1066"/>
              <a:gd name="T43" fmla="*/ 0 h 1049"/>
              <a:gd name="T44" fmla="*/ 0 w 1066"/>
              <a:gd name="T45" fmla="*/ 0 h 1049"/>
              <a:gd name="T46" fmla="*/ 0 w 1066"/>
              <a:gd name="T47" fmla="*/ 0 h 1049"/>
              <a:gd name="T48" fmla="*/ 0 w 1066"/>
              <a:gd name="T49" fmla="*/ 0 h 1049"/>
              <a:gd name="T50" fmla="*/ 0 w 1066"/>
              <a:gd name="T51" fmla="*/ 0 h 1049"/>
              <a:gd name="T52" fmla="*/ 0 w 1066"/>
              <a:gd name="T53" fmla="*/ 0 h 1049"/>
              <a:gd name="T54" fmla="*/ 0 w 1066"/>
              <a:gd name="T55" fmla="*/ 0 h 1049"/>
              <a:gd name="T56" fmla="*/ 0 w 1066"/>
              <a:gd name="T57" fmla="*/ 0 h 1049"/>
              <a:gd name="T58" fmla="*/ 0 w 1066"/>
              <a:gd name="T59" fmla="*/ 0 h 1049"/>
              <a:gd name="T60" fmla="*/ 0 w 1066"/>
              <a:gd name="T61" fmla="*/ 0 h 1049"/>
              <a:gd name="T62" fmla="*/ 0 w 1066"/>
              <a:gd name="T63" fmla="*/ 0 h 1049"/>
              <a:gd name="T64" fmla="*/ 0 w 1066"/>
              <a:gd name="T65" fmla="*/ 0 h 1049"/>
              <a:gd name="T66" fmla="*/ 0 w 1066"/>
              <a:gd name="T67" fmla="*/ 0 h 104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066"/>
              <a:gd name="T103" fmla="*/ 0 h 1049"/>
              <a:gd name="T104" fmla="*/ 1066 w 1066"/>
              <a:gd name="T105" fmla="*/ 1049 h 1049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066" h="1049">
                <a:moveTo>
                  <a:pt x="0" y="0"/>
                </a:moveTo>
                <a:lnTo>
                  <a:pt x="1" y="54"/>
                </a:lnTo>
                <a:lnTo>
                  <a:pt x="5" y="107"/>
                </a:lnTo>
                <a:lnTo>
                  <a:pt x="12" y="159"/>
                </a:lnTo>
                <a:lnTo>
                  <a:pt x="21" y="211"/>
                </a:lnTo>
                <a:lnTo>
                  <a:pt x="33" y="262"/>
                </a:lnTo>
                <a:lnTo>
                  <a:pt x="47" y="312"/>
                </a:lnTo>
                <a:lnTo>
                  <a:pt x="64" y="360"/>
                </a:lnTo>
                <a:lnTo>
                  <a:pt x="84" y="407"/>
                </a:lnTo>
                <a:lnTo>
                  <a:pt x="105" y="455"/>
                </a:lnTo>
                <a:lnTo>
                  <a:pt x="129" y="500"/>
                </a:lnTo>
                <a:lnTo>
                  <a:pt x="154" y="543"/>
                </a:lnTo>
                <a:lnTo>
                  <a:pt x="182" y="586"/>
                </a:lnTo>
                <a:lnTo>
                  <a:pt x="212" y="628"/>
                </a:lnTo>
                <a:lnTo>
                  <a:pt x="243" y="667"/>
                </a:lnTo>
                <a:lnTo>
                  <a:pt x="276" y="705"/>
                </a:lnTo>
                <a:lnTo>
                  <a:pt x="311" y="741"/>
                </a:lnTo>
                <a:lnTo>
                  <a:pt x="349" y="776"/>
                </a:lnTo>
                <a:lnTo>
                  <a:pt x="387" y="809"/>
                </a:lnTo>
                <a:lnTo>
                  <a:pt x="428" y="840"/>
                </a:lnTo>
                <a:lnTo>
                  <a:pt x="470" y="869"/>
                </a:lnTo>
                <a:lnTo>
                  <a:pt x="512" y="897"/>
                </a:lnTo>
                <a:lnTo>
                  <a:pt x="557" y="922"/>
                </a:lnTo>
                <a:lnTo>
                  <a:pt x="604" y="945"/>
                </a:lnTo>
                <a:lnTo>
                  <a:pt x="650" y="966"/>
                </a:lnTo>
                <a:lnTo>
                  <a:pt x="699" y="985"/>
                </a:lnTo>
                <a:lnTo>
                  <a:pt x="748" y="1002"/>
                </a:lnTo>
                <a:lnTo>
                  <a:pt x="799" y="1016"/>
                </a:lnTo>
                <a:lnTo>
                  <a:pt x="851" y="1027"/>
                </a:lnTo>
                <a:lnTo>
                  <a:pt x="903" y="1037"/>
                </a:lnTo>
                <a:lnTo>
                  <a:pt x="956" y="1044"/>
                </a:lnTo>
                <a:lnTo>
                  <a:pt x="1011" y="1048"/>
                </a:lnTo>
                <a:lnTo>
                  <a:pt x="1066" y="1049"/>
                </a:lnTo>
              </a:path>
            </a:pathLst>
          </a:cu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5" name="Line 4">
            <a:extLst>
              <a:ext uri="{FF2B5EF4-FFF2-40B4-BE49-F238E27FC236}">
                <a16:creationId xmlns:a16="http://schemas.microsoft.com/office/drawing/2014/main" id="{027DC88E-5345-46B8-8EB3-A8DDDDB07A5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5" y="535"/>
            <a:ext cx="1" cy="350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5">
            <a:extLst>
              <a:ext uri="{FF2B5EF4-FFF2-40B4-BE49-F238E27FC236}">
                <a16:creationId xmlns:a16="http://schemas.microsoft.com/office/drawing/2014/main" id="{C3F91711-D8C2-4FD6-B1F7-FB7F09E955AD}"/>
              </a:ext>
            </a:extLst>
          </xdr:cNvPr>
          <xdr:cNvSpPr>
            <a:spLocks noChangeShapeType="1"/>
          </xdr:cNvSpPr>
        </xdr:nvSpPr>
        <xdr:spPr bwMode="auto">
          <a:xfrm>
            <a:off x="800" y="1234"/>
            <a:ext cx="355" cy="1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6">
            <a:extLst>
              <a:ext uri="{FF2B5EF4-FFF2-40B4-BE49-F238E27FC236}">
                <a16:creationId xmlns:a16="http://schemas.microsoft.com/office/drawing/2014/main" id="{070D151A-0127-4ADB-818F-CA9253843E4C}"/>
              </a:ext>
            </a:extLst>
          </xdr:cNvPr>
          <xdr:cNvSpPr>
            <a:spLocks noChangeShapeType="1"/>
          </xdr:cNvSpPr>
        </xdr:nvSpPr>
        <xdr:spPr bwMode="auto">
          <a:xfrm>
            <a:off x="445" y="535"/>
            <a:ext cx="710" cy="1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" name="Freeform 7">
            <a:extLst>
              <a:ext uri="{FF2B5EF4-FFF2-40B4-BE49-F238E27FC236}">
                <a16:creationId xmlns:a16="http://schemas.microsoft.com/office/drawing/2014/main" id="{89B50CA0-3D3F-48F2-A6E8-712CD3CDEB72}"/>
              </a:ext>
            </a:extLst>
          </xdr:cNvPr>
          <xdr:cNvSpPr>
            <a:spLocks/>
          </xdr:cNvSpPr>
        </xdr:nvSpPr>
        <xdr:spPr bwMode="auto">
          <a:xfrm>
            <a:off x="800" y="11"/>
            <a:ext cx="355" cy="524"/>
          </a:xfrm>
          <a:custGeom>
            <a:avLst/>
            <a:gdLst>
              <a:gd name="T0" fmla="*/ 0 w 1065"/>
              <a:gd name="T1" fmla="*/ 1 h 1573"/>
              <a:gd name="T2" fmla="*/ 0 w 1065"/>
              <a:gd name="T3" fmla="*/ 0 h 1573"/>
              <a:gd name="T4" fmla="*/ 0 w 1065"/>
              <a:gd name="T5" fmla="*/ 0 h 1573"/>
              <a:gd name="T6" fmla="*/ 0 60000 65536"/>
              <a:gd name="T7" fmla="*/ 0 60000 65536"/>
              <a:gd name="T8" fmla="*/ 0 60000 65536"/>
              <a:gd name="T9" fmla="*/ 0 w 1065"/>
              <a:gd name="T10" fmla="*/ 0 h 1573"/>
              <a:gd name="T11" fmla="*/ 1065 w 1065"/>
              <a:gd name="T12" fmla="*/ 1573 h 157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65" h="1573">
                <a:moveTo>
                  <a:pt x="0" y="1573"/>
                </a:moveTo>
                <a:lnTo>
                  <a:pt x="0" y="0"/>
                </a:lnTo>
                <a:lnTo>
                  <a:pt x="1065" y="0"/>
                </a:lnTo>
              </a:path>
            </a:pathLst>
          </a:cu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9" name="Freeform 8">
            <a:extLst>
              <a:ext uri="{FF2B5EF4-FFF2-40B4-BE49-F238E27FC236}">
                <a16:creationId xmlns:a16="http://schemas.microsoft.com/office/drawing/2014/main" id="{3404D27B-7C22-4733-AF13-9E4232980529}"/>
              </a:ext>
            </a:extLst>
          </xdr:cNvPr>
          <xdr:cNvSpPr>
            <a:spLocks/>
          </xdr:cNvSpPr>
        </xdr:nvSpPr>
        <xdr:spPr bwMode="auto">
          <a:xfrm>
            <a:off x="1511" y="885"/>
            <a:ext cx="355" cy="349"/>
          </a:xfrm>
          <a:custGeom>
            <a:avLst/>
            <a:gdLst>
              <a:gd name="T0" fmla="*/ 0 w 1065"/>
              <a:gd name="T1" fmla="*/ 0 h 1049"/>
              <a:gd name="T2" fmla="*/ 0 w 1065"/>
              <a:gd name="T3" fmla="*/ 0 h 1049"/>
              <a:gd name="T4" fmla="*/ 0 w 1065"/>
              <a:gd name="T5" fmla="*/ 0 h 1049"/>
              <a:gd name="T6" fmla="*/ 0 w 1065"/>
              <a:gd name="T7" fmla="*/ 0 h 1049"/>
              <a:gd name="T8" fmla="*/ 0 w 1065"/>
              <a:gd name="T9" fmla="*/ 0 h 1049"/>
              <a:gd name="T10" fmla="*/ 0 w 1065"/>
              <a:gd name="T11" fmla="*/ 0 h 1049"/>
              <a:gd name="T12" fmla="*/ 0 w 1065"/>
              <a:gd name="T13" fmla="*/ 0 h 1049"/>
              <a:gd name="T14" fmla="*/ 0 w 1065"/>
              <a:gd name="T15" fmla="*/ 0 h 1049"/>
              <a:gd name="T16" fmla="*/ 0 w 1065"/>
              <a:gd name="T17" fmla="*/ 0 h 1049"/>
              <a:gd name="T18" fmla="*/ 0 w 1065"/>
              <a:gd name="T19" fmla="*/ 0 h 1049"/>
              <a:gd name="T20" fmla="*/ 0 w 1065"/>
              <a:gd name="T21" fmla="*/ 0 h 1049"/>
              <a:gd name="T22" fmla="*/ 0 w 1065"/>
              <a:gd name="T23" fmla="*/ 0 h 1049"/>
              <a:gd name="T24" fmla="*/ 0 w 1065"/>
              <a:gd name="T25" fmla="*/ 0 h 1049"/>
              <a:gd name="T26" fmla="*/ 0 w 1065"/>
              <a:gd name="T27" fmla="*/ 0 h 1049"/>
              <a:gd name="T28" fmla="*/ 0 w 1065"/>
              <a:gd name="T29" fmla="*/ 0 h 1049"/>
              <a:gd name="T30" fmla="*/ 0 w 1065"/>
              <a:gd name="T31" fmla="*/ 0 h 1049"/>
              <a:gd name="T32" fmla="*/ 0 w 1065"/>
              <a:gd name="T33" fmla="*/ 0 h 1049"/>
              <a:gd name="T34" fmla="*/ 0 w 1065"/>
              <a:gd name="T35" fmla="*/ 0 h 1049"/>
              <a:gd name="T36" fmla="*/ 0 w 1065"/>
              <a:gd name="T37" fmla="*/ 0 h 1049"/>
              <a:gd name="T38" fmla="*/ 0 w 1065"/>
              <a:gd name="T39" fmla="*/ 0 h 1049"/>
              <a:gd name="T40" fmla="*/ 0 w 1065"/>
              <a:gd name="T41" fmla="*/ 0 h 1049"/>
              <a:gd name="T42" fmla="*/ 0 w 1065"/>
              <a:gd name="T43" fmla="*/ 0 h 1049"/>
              <a:gd name="T44" fmla="*/ 0 w 1065"/>
              <a:gd name="T45" fmla="*/ 0 h 1049"/>
              <a:gd name="T46" fmla="*/ 0 w 1065"/>
              <a:gd name="T47" fmla="*/ 0 h 1049"/>
              <a:gd name="T48" fmla="*/ 0 w 1065"/>
              <a:gd name="T49" fmla="*/ 0 h 1049"/>
              <a:gd name="T50" fmla="*/ 0 w 1065"/>
              <a:gd name="T51" fmla="*/ 0 h 1049"/>
              <a:gd name="T52" fmla="*/ 0 w 1065"/>
              <a:gd name="T53" fmla="*/ 0 h 1049"/>
              <a:gd name="T54" fmla="*/ 0 w 1065"/>
              <a:gd name="T55" fmla="*/ 0 h 1049"/>
              <a:gd name="T56" fmla="*/ 0 w 1065"/>
              <a:gd name="T57" fmla="*/ 0 h 1049"/>
              <a:gd name="T58" fmla="*/ 0 w 1065"/>
              <a:gd name="T59" fmla="*/ 0 h 1049"/>
              <a:gd name="T60" fmla="*/ 0 w 1065"/>
              <a:gd name="T61" fmla="*/ 0 h 1049"/>
              <a:gd name="T62" fmla="*/ 0 w 1065"/>
              <a:gd name="T63" fmla="*/ 0 h 1049"/>
              <a:gd name="T64" fmla="*/ 0 w 1065"/>
              <a:gd name="T65" fmla="*/ 0 h 104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065"/>
              <a:gd name="T100" fmla="*/ 0 h 1049"/>
              <a:gd name="T101" fmla="*/ 1065 w 1065"/>
              <a:gd name="T102" fmla="*/ 1049 h 104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065" h="1049">
                <a:moveTo>
                  <a:pt x="1065" y="0"/>
                </a:moveTo>
                <a:lnTo>
                  <a:pt x="1063" y="54"/>
                </a:lnTo>
                <a:lnTo>
                  <a:pt x="1059" y="107"/>
                </a:lnTo>
                <a:lnTo>
                  <a:pt x="1052" y="159"/>
                </a:lnTo>
                <a:lnTo>
                  <a:pt x="1042" y="211"/>
                </a:lnTo>
                <a:lnTo>
                  <a:pt x="1031" y="262"/>
                </a:lnTo>
                <a:lnTo>
                  <a:pt x="1016" y="312"/>
                </a:lnTo>
                <a:lnTo>
                  <a:pt x="1000" y="360"/>
                </a:lnTo>
                <a:lnTo>
                  <a:pt x="981" y="407"/>
                </a:lnTo>
                <a:lnTo>
                  <a:pt x="959" y="455"/>
                </a:lnTo>
                <a:lnTo>
                  <a:pt x="936" y="500"/>
                </a:lnTo>
                <a:lnTo>
                  <a:pt x="910" y="543"/>
                </a:lnTo>
                <a:lnTo>
                  <a:pt x="882" y="586"/>
                </a:lnTo>
                <a:lnTo>
                  <a:pt x="853" y="628"/>
                </a:lnTo>
                <a:lnTo>
                  <a:pt x="822" y="667"/>
                </a:lnTo>
                <a:lnTo>
                  <a:pt x="788" y="705"/>
                </a:lnTo>
                <a:lnTo>
                  <a:pt x="753" y="741"/>
                </a:lnTo>
                <a:lnTo>
                  <a:pt x="715" y="776"/>
                </a:lnTo>
                <a:lnTo>
                  <a:pt x="677" y="809"/>
                </a:lnTo>
                <a:lnTo>
                  <a:pt x="636" y="840"/>
                </a:lnTo>
                <a:lnTo>
                  <a:pt x="596" y="869"/>
                </a:lnTo>
                <a:lnTo>
                  <a:pt x="552" y="897"/>
                </a:lnTo>
                <a:lnTo>
                  <a:pt x="507" y="922"/>
                </a:lnTo>
                <a:lnTo>
                  <a:pt x="461" y="945"/>
                </a:lnTo>
                <a:lnTo>
                  <a:pt x="414" y="966"/>
                </a:lnTo>
                <a:lnTo>
                  <a:pt x="365" y="985"/>
                </a:lnTo>
                <a:lnTo>
                  <a:pt x="316" y="1002"/>
                </a:lnTo>
                <a:lnTo>
                  <a:pt x="266" y="1016"/>
                </a:lnTo>
                <a:lnTo>
                  <a:pt x="214" y="1027"/>
                </a:lnTo>
                <a:lnTo>
                  <a:pt x="162" y="1037"/>
                </a:lnTo>
                <a:lnTo>
                  <a:pt x="108" y="1044"/>
                </a:lnTo>
                <a:lnTo>
                  <a:pt x="55" y="1048"/>
                </a:lnTo>
                <a:lnTo>
                  <a:pt x="0" y="1049"/>
                </a:lnTo>
              </a:path>
            </a:pathLst>
          </a:cu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0" name="Line 9">
            <a:extLst>
              <a:ext uri="{FF2B5EF4-FFF2-40B4-BE49-F238E27FC236}">
                <a16:creationId xmlns:a16="http://schemas.microsoft.com/office/drawing/2014/main" id="{F4F5A3D8-18BC-42AF-A462-76459DE61D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65" y="535"/>
            <a:ext cx="1" cy="350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10">
            <a:extLst>
              <a:ext uri="{FF2B5EF4-FFF2-40B4-BE49-F238E27FC236}">
                <a16:creationId xmlns:a16="http://schemas.microsoft.com/office/drawing/2014/main" id="{FC7B91D4-C924-4FBB-A2E9-4080DC8C0B6D}"/>
              </a:ext>
            </a:extLst>
          </xdr:cNvPr>
          <xdr:cNvSpPr>
            <a:spLocks noChangeShapeType="1"/>
          </xdr:cNvSpPr>
        </xdr:nvSpPr>
        <xdr:spPr bwMode="auto">
          <a:xfrm flipH="1">
            <a:off x="1155" y="1234"/>
            <a:ext cx="356" cy="1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2" name="Line 11">
            <a:extLst>
              <a:ext uri="{FF2B5EF4-FFF2-40B4-BE49-F238E27FC236}">
                <a16:creationId xmlns:a16="http://schemas.microsoft.com/office/drawing/2014/main" id="{9FBEBB9C-8FAD-4D7F-ACC9-1203F748F1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155" y="535"/>
            <a:ext cx="710" cy="1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3" name="Freeform 12">
            <a:extLst>
              <a:ext uri="{FF2B5EF4-FFF2-40B4-BE49-F238E27FC236}">
                <a16:creationId xmlns:a16="http://schemas.microsoft.com/office/drawing/2014/main" id="{BD88BF98-333A-47DB-BF89-0746574F9F39}"/>
              </a:ext>
            </a:extLst>
          </xdr:cNvPr>
          <xdr:cNvSpPr>
            <a:spLocks/>
          </xdr:cNvSpPr>
        </xdr:nvSpPr>
        <xdr:spPr bwMode="auto">
          <a:xfrm>
            <a:off x="1155" y="11"/>
            <a:ext cx="356" cy="524"/>
          </a:xfrm>
          <a:custGeom>
            <a:avLst/>
            <a:gdLst>
              <a:gd name="T0" fmla="*/ 0 w 1066"/>
              <a:gd name="T1" fmla="*/ 1 h 1573"/>
              <a:gd name="T2" fmla="*/ 0 w 1066"/>
              <a:gd name="T3" fmla="*/ 0 h 1573"/>
              <a:gd name="T4" fmla="*/ 0 w 1066"/>
              <a:gd name="T5" fmla="*/ 0 h 1573"/>
              <a:gd name="T6" fmla="*/ 0 60000 65536"/>
              <a:gd name="T7" fmla="*/ 0 60000 65536"/>
              <a:gd name="T8" fmla="*/ 0 60000 65536"/>
              <a:gd name="T9" fmla="*/ 0 w 1066"/>
              <a:gd name="T10" fmla="*/ 0 h 1573"/>
              <a:gd name="T11" fmla="*/ 1066 w 1066"/>
              <a:gd name="T12" fmla="*/ 1573 h 157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66" h="1573">
                <a:moveTo>
                  <a:pt x="1066" y="1573"/>
                </a:moveTo>
                <a:lnTo>
                  <a:pt x="1066" y="0"/>
                </a:lnTo>
                <a:lnTo>
                  <a:pt x="0" y="0"/>
                </a:lnTo>
              </a:path>
            </a:pathLst>
          </a:cu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4" name="Line 13">
            <a:extLst>
              <a:ext uri="{FF2B5EF4-FFF2-40B4-BE49-F238E27FC236}">
                <a16:creationId xmlns:a16="http://schemas.microsoft.com/office/drawing/2014/main" id="{6C37297C-8EF8-47D3-B59F-F7364710C71D}"/>
              </a:ext>
            </a:extLst>
          </xdr:cNvPr>
          <xdr:cNvSpPr>
            <a:spLocks noChangeShapeType="1"/>
          </xdr:cNvSpPr>
        </xdr:nvSpPr>
        <xdr:spPr bwMode="auto">
          <a:xfrm>
            <a:off x="8" y="797"/>
            <a:ext cx="2308" cy="1"/>
          </a:xfrm>
          <a:prstGeom prst="line">
            <a:avLst/>
          </a:prstGeom>
          <a:noFill/>
          <a:ln w="63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Rectangle 14">
            <a:extLst>
              <a:ext uri="{FF2B5EF4-FFF2-40B4-BE49-F238E27FC236}">
                <a16:creationId xmlns:a16="http://schemas.microsoft.com/office/drawing/2014/main" id="{EB13889C-FE8A-48E9-B7C3-1ACD70DE5DA2}"/>
              </a:ext>
            </a:extLst>
          </xdr:cNvPr>
          <xdr:cNvSpPr>
            <a:spLocks noChangeArrowheads="1"/>
          </xdr:cNvSpPr>
        </xdr:nvSpPr>
        <xdr:spPr bwMode="auto">
          <a:xfrm>
            <a:off x="1805" y="238"/>
            <a:ext cx="53" cy="297"/>
          </a:xfrm>
          <a:prstGeom prst="rect">
            <a:avLst/>
          </a:prstGeom>
          <a:noFill/>
          <a:ln w="4445">
            <a:solidFill>
              <a:srgbClr val="99CC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6" name="Rectangle 15">
            <a:extLst>
              <a:ext uri="{FF2B5EF4-FFF2-40B4-BE49-F238E27FC236}">
                <a16:creationId xmlns:a16="http://schemas.microsoft.com/office/drawing/2014/main" id="{0AACE7A3-B372-476B-A74C-A5016D296FF1}"/>
              </a:ext>
            </a:extLst>
          </xdr:cNvPr>
          <xdr:cNvSpPr>
            <a:spLocks noChangeArrowheads="1"/>
          </xdr:cNvSpPr>
        </xdr:nvSpPr>
        <xdr:spPr bwMode="auto">
          <a:xfrm>
            <a:off x="1858" y="273"/>
            <a:ext cx="124" cy="18"/>
          </a:xfrm>
          <a:prstGeom prst="rect">
            <a:avLst/>
          </a:prstGeom>
          <a:noFill/>
          <a:ln w="4445">
            <a:solidFill>
              <a:srgbClr val="99CC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7" name="Rectangle 16">
            <a:extLst>
              <a:ext uri="{FF2B5EF4-FFF2-40B4-BE49-F238E27FC236}">
                <a16:creationId xmlns:a16="http://schemas.microsoft.com/office/drawing/2014/main" id="{22FF71A3-2044-46B5-A082-80920FEC6D3C}"/>
              </a:ext>
            </a:extLst>
          </xdr:cNvPr>
          <xdr:cNvSpPr>
            <a:spLocks noChangeArrowheads="1"/>
          </xdr:cNvSpPr>
        </xdr:nvSpPr>
        <xdr:spPr bwMode="auto">
          <a:xfrm>
            <a:off x="1894" y="308"/>
            <a:ext cx="71" cy="70"/>
          </a:xfrm>
          <a:prstGeom prst="rect">
            <a:avLst/>
          </a:prstGeom>
          <a:noFill/>
          <a:ln w="4445">
            <a:solidFill>
              <a:srgbClr val="99CC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8" name="Line 17">
            <a:extLst>
              <a:ext uri="{FF2B5EF4-FFF2-40B4-BE49-F238E27FC236}">
                <a16:creationId xmlns:a16="http://schemas.microsoft.com/office/drawing/2014/main" id="{F64FB255-4BEA-4E6E-8F18-334E8DF1CAC0}"/>
              </a:ext>
            </a:extLst>
          </xdr:cNvPr>
          <xdr:cNvSpPr>
            <a:spLocks noChangeShapeType="1"/>
          </xdr:cNvSpPr>
        </xdr:nvSpPr>
        <xdr:spPr bwMode="auto">
          <a:xfrm>
            <a:off x="1947" y="308"/>
            <a:ext cx="1" cy="926"/>
          </a:xfrm>
          <a:prstGeom prst="line">
            <a:avLst/>
          </a:prstGeom>
          <a:noFill/>
          <a:ln w="4445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257175</xdr:colOff>
      <xdr:row>8</xdr:row>
      <xdr:rowOff>66675</xdr:rowOff>
    </xdr:from>
    <xdr:to>
      <xdr:col>3</xdr:col>
      <xdr:colOff>714375</xdr:colOff>
      <xdr:row>8</xdr:row>
      <xdr:rowOff>942975</xdr:rowOff>
    </xdr:to>
    <xdr:pic>
      <xdr:nvPicPr>
        <xdr:cNvPr id="1471" name="Picture 18">
          <a:extLst>
            <a:ext uri="{FF2B5EF4-FFF2-40B4-BE49-F238E27FC236}">
              <a16:creationId xmlns:a16="http://schemas.microsoft.com/office/drawing/2014/main" id="{AC2D9C35-B056-481D-A767-1D4CF2D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19400"/>
          <a:ext cx="1495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9</xdr:row>
      <xdr:rowOff>104775</xdr:rowOff>
    </xdr:from>
    <xdr:to>
      <xdr:col>3</xdr:col>
      <xdr:colOff>676275</xdr:colOff>
      <xdr:row>9</xdr:row>
      <xdr:rowOff>1047750</xdr:rowOff>
    </xdr:to>
    <xdr:pic>
      <xdr:nvPicPr>
        <xdr:cNvPr id="1472" name="Picture 19">
          <a:extLst>
            <a:ext uri="{FF2B5EF4-FFF2-40B4-BE49-F238E27FC236}">
              <a16:creationId xmlns:a16="http://schemas.microsoft.com/office/drawing/2014/main" id="{18811D25-A1CC-46A9-8476-4665E077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67150"/>
          <a:ext cx="14859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7</xdr:row>
      <xdr:rowOff>238125</xdr:rowOff>
    </xdr:from>
    <xdr:to>
      <xdr:col>3</xdr:col>
      <xdr:colOff>809625</xdr:colOff>
      <xdr:row>7</xdr:row>
      <xdr:rowOff>914400</xdr:rowOff>
    </xdr:to>
    <xdr:pic>
      <xdr:nvPicPr>
        <xdr:cNvPr id="3164" name="Picture 23">
          <a:extLst>
            <a:ext uri="{FF2B5EF4-FFF2-40B4-BE49-F238E27FC236}">
              <a16:creationId xmlns:a16="http://schemas.microsoft.com/office/drawing/2014/main" id="{A559DC5D-BE80-4A18-A630-9C0D5A73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81200"/>
          <a:ext cx="1590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8</xdr:row>
      <xdr:rowOff>66675</xdr:rowOff>
    </xdr:from>
    <xdr:to>
      <xdr:col>3</xdr:col>
      <xdr:colOff>876300</xdr:colOff>
      <xdr:row>8</xdr:row>
      <xdr:rowOff>962025</xdr:rowOff>
    </xdr:to>
    <xdr:pic>
      <xdr:nvPicPr>
        <xdr:cNvPr id="3165" name="Picture 27">
          <a:extLst>
            <a:ext uri="{FF2B5EF4-FFF2-40B4-BE49-F238E27FC236}">
              <a16:creationId xmlns:a16="http://schemas.microsoft.com/office/drawing/2014/main" id="{D91B3ED2-14F4-4E28-B21C-997C69C1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19400"/>
          <a:ext cx="1733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12</xdr:row>
      <xdr:rowOff>76200</xdr:rowOff>
    </xdr:from>
    <xdr:to>
      <xdr:col>5</xdr:col>
      <xdr:colOff>723900</xdr:colOff>
      <xdr:row>16</xdr:row>
      <xdr:rowOff>885825</xdr:rowOff>
    </xdr:to>
    <xdr:pic>
      <xdr:nvPicPr>
        <xdr:cNvPr id="3166" name="Picture 28">
          <a:extLst>
            <a:ext uri="{FF2B5EF4-FFF2-40B4-BE49-F238E27FC236}">
              <a16:creationId xmlns:a16="http://schemas.microsoft.com/office/drawing/2014/main" id="{46A56BFB-1D00-4C18-8486-C0FA2562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791075"/>
          <a:ext cx="2286000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umtia.soton.ac.uk/sites/default/files/1903_2b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/>
  </sheetViews>
  <sheetFormatPr defaultRowHeight="12.75" x14ac:dyDescent="0.2"/>
  <cols>
    <col min="1" max="8" width="9.140625" style="85"/>
    <col min="9" max="9" width="5.28515625" style="85" customWidth="1"/>
    <col min="10" max="16384" width="9.140625" style="85"/>
  </cols>
  <sheetData>
    <row r="1" spans="1:1" ht="18" x14ac:dyDescent="0.3">
      <c r="A1" s="84" t="s">
        <v>36</v>
      </c>
    </row>
    <row r="3" spans="1:1" ht="15" x14ac:dyDescent="0.25">
      <c r="A3" s="86" t="s">
        <v>37</v>
      </c>
    </row>
    <row r="4" spans="1:1" ht="15" x14ac:dyDescent="0.25">
      <c r="A4" s="86"/>
    </row>
    <row r="5" spans="1:1" x14ac:dyDescent="0.2">
      <c r="A5" s="85" t="s">
        <v>38</v>
      </c>
    </row>
    <row r="6" spans="1:1" x14ac:dyDescent="0.2">
      <c r="A6" s="85" t="s">
        <v>39</v>
      </c>
    </row>
    <row r="7" spans="1:1" x14ac:dyDescent="0.2">
      <c r="A7" s="87" t="s">
        <v>40</v>
      </c>
    </row>
    <row r="8" spans="1:1" x14ac:dyDescent="0.2">
      <c r="A8" s="87" t="s">
        <v>41</v>
      </c>
    </row>
    <row r="9" spans="1:1" x14ac:dyDescent="0.2">
      <c r="A9" s="87" t="s">
        <v>42</v>
      </c>
    </row>
    <row r="10" spans="1:1" x14ac:dyDescent="0.2">
      <c r="A10" s="85" t="s">
        <v>43</v>
      </c>
    </row>
    <row r="23" spans="1:1" x14ac:dyDescent="0.2">
      <c r="A23" s="87"/>
    </row>
    <row r="26" spans="1:1" x14ac:dyDescent="0.2">
      <c r="A26" s="88" t="s">
        <v>44</v>
      </c>
    </row>
    <row r="29" spans="1:1" ht="15" x14ac:dyDescent="0.25">
      <c r="A29" s="86" t="s">
        <v>45</v>
      </c>
    </row>
    <row r="30" spans="1:1" ht="15" x14ac:dyDescent="0.25">
      <c r="A30" s="86"/>
    </row>
    <row r="31" spans="1:1" x14ac:dyDescent="0.2">
      <c r="A31" s="89" t="s">
        <v>46</v>
      </c>
    </row>
    <row r="32" spans="1:1" x14ac:dyDescent="0.2">
      <c r="A32" s="85" t="s">
        <v>47</v>
      </c>
    </row>
    <row r="33" spans="1:9" x14ac:dyDescent="0.2">
      <c r="A33" s="85" t="s">
        <v>48</v>
      </c>
    </row>
    <row r="34" spans="1:9" x14ac:dyDescent="0.2">
      <c r="A34" s="100" t="s">
        <v>49</v>
      </c>
    </row>
    <row r="35" spans="1:9" x14ac:dyDescent="0.2">
      <c r="A35" s="92" t="s">
        <v>50</v>
      </c>
    </row>
    <row r="36" spans="1:9" x14ac:dyDescent="0.2">
      <c r="A36" s="85" t="s">
        <v>51</v>
      </c>
    </row>
    <row r="37" spans="1:9" x14ac:dyDescent="0.2">
      <c r="A37" s="85" t="s">
        <v>52</v>
      </c>
    </row>
    <row r="39" spans="1:9" x14ac:dyDescent="0.2">
      <c r="A39" s="85" t="s">
        <v>53</v>
      </c>
    </row>
    <row r="40" spans="1:9" x14ac:dyDescent="0.2">
      <c r="A40" s="85" t="s">
        <v>54</v>
      </c>
    </row>
    <row r="41" spans="1:9" x14ac:dyDescent="0.2">
      <c r="A41" s="85" t="s">
        <v>55</v>
      </c>
    </row>
    <row r="42" spans="1:9" x14ac:dyDescent="0.2">
      <c r="A42" s="85" t="s">
        <v>56</v>
      </c>
    </row>
    <row r="43" spans="1:9" x14ac:dyDescent="0.2">
      <c r="A43" s="85" t="s">
        <v>57</v>
      </c>
    </row>
    <row r="45" spans="1:9" x14ac:dyDescent="0.2">
      <c r="A45" s="97" t="s">
        <v>58</v>
      </c>
      <c r="B45" s="93"/>
      <c r="C45" s="93"/>
      <c r="D45" s="93"/>
      <c r="E45" s="93"/>
      <c r="F45" s="93"/>
      <c r="G45" s="93"/>
      <c r="H45" s="93"/>
      <c r="I45" s="93"/>
    </row>
    <row r="46" spans="1:9" x14ac:dyDescent="0.2">
      <c r="A46" s="98" t="s">
        <v>59</v>
      </c>
      <c r="B46" s="94"/>
      <c r="C46" s="94"/>
      <c r="D46" s="94"/>
      <c r="E46" s="94"/>
      <c r="F46" s="94"/>
      <c r="G46" s="94"/>
      <c r="H46" s="94"/>
      <c r="I46" s="94"/>
    </row>
    <row r="47" spans="1:9" x14ac:dyDescent="0.2">
      <c r="A47" s="99" t="s">
        <v>60</v>
      </c>
      <c r="B47" s="95"/>
      <c r="C47" s="95"/>
      <c r="D47" s="95"/>
      <c r="E47" s="95"/>
      <c r="F47" s="95"/>
      <c r="G47" s="95"/>
      <c r="H47" s="95"/>
      <c r="I47" s="95"/>
    </row>
    <row r="49" spans="1:1" x14ac:dyDescent="0.2">
      <c r="A49" s="85" t="s">
        <v>61</v>
      </c>
    </row>
    <row r="50" spans="1:1" x14ac:dyDescent="0.2">
      <c r="A50" s="85" t="s">
        <v>62</v>
      </c>
    </row>
    <row r="51" spans="1:1" x14ac:dyDescent="0.2">
      <c r="A51" s="85" t="s">
        <v>63</v>
      </c>
    </row>
    <row r="52" spans="1:1" x14ac:dyDescent="0.2">
      <c r="A52" s="85" t="s">
        <v>64</v>
      </c>
    </row>
    <row r="53" spans="1:1" x14ac:dyDescent="0.2">
      <c r="A53" s="85" t="s">
        <v>65</v>
      </c>
    </row>
    <row r="55" spans="1:1" x14ac:dyDescent="0.2">
      <c r="A55" s="85" t="s">
        <v>66</v>
      </c>
    </row>
    <row r="56" spans="1:1" x14ac:dyDescent="0.2">
      <c r="A56" s="85" t="s">
        <v>67</v>
      </c>
    </row>
    <row r="57" spans="1:1" x14ac:dyDescent="0.2">
      <c r="A57" s="92" t="s">
        <v>68</v>
      </c>
    </row>
    <row r="58" spans="1:1" x14ac:dyDescent="0.2">
      <c r="A58" s="85" t="s">
        <v>69</v>
      </c>
    </row>
    <row r="96" spans="1:1" x14ac:dyDescent="0.2">
      <c r="A96" s="88" t="s">
        <v>70</v>
      </c>
    </row>
    <row r="98" spans="1:4" x14ac:dyDescent="0.2">
      <c r="A98" s="85" t="s">
        <v>71</v>
      </c>
    </row>
    <row r="99" spans="1:4" x14ac:dyDescent="0.2">
      <c r="A99" s="85" t="s">
        <v>72</v>
      </c>
    </row>
    <row r="100" spans="1:4" x14ac:dyDescent="0.2">
      <c r="A100" s="85" t="s">
        <v>73</v>
      </c>
    </row>
    <row r="101" spans="1:4" x14ac:dyDescent="0.2">
      <c r="A101" s="85" t="s">
        <v>74</v>
      </c>
    </row>
    <row r="102" spans="1:4" x14ac:dyDescent="0.2">
      <c r="A102" s="85" t="s">
        <v>75</v>
      </c>
    </row>
    <row r="103" spans="1:4" x14ac:dyDescent="0.2">
      <c r="A103" s="85" t="s">
        <v>76</v>
      </c>
    </row>
    <row r="105" spans="1:4" x14ac:dyDescent="0.2">
      <c r="A105" s="90" t="s">
        <v>77</v>
      </c>
    </row>
    <row r="107" spans="1:4" x14ac:dyDescent="0.2">
      <c r="A107" s="89" t="s">
        <v>78</v>
      </c>
      <c r="D107" s="96" t="s">
        <v>79</v>
      </c>
    </row>
    <row r="108" spans="1:4" x14ac:dyDescent="0.2">
      <c r="D108" s="91"/>
    </row>
    <row r="109" spans="1:4" x14ac:dyDescent="0.2">
      <c r="A109" s="89" t="s">
        <v>80</v>
      </c>
    </row>
    <row r="110" spans="1:4" x14ac:dyDescent="0.2">
      <c r="A110" s="91" t="s">
        <v>81</v>
      </c>
      <c r="C110" s="85" t="s">
        <v>83</v>
      </c>
    </row>
    <row r="111" spans="1:4" x14ac:dyDescent="0.2">
      <c r="A111" s="91" t="s">
        <v>82</v>
      </c>
      <c r="C111" s="89"/>
    </row>
  </sheetData>
  <sheetProtection sheet="1"/>
  <phoneticPr fontId="2" type="noConversion"/>
  <hyperlinks>
    <hyperlink ref="A110" location="'Decked Vessel Stability Notice'!A1" display="Decked Vessel Page "/>
    <hyperlink ref="A111" location="'Undecked Vessel Stab Notice'!A1" display="Undecked Vessel Page"/>
    <hyperlink ref="A34" r:id="rId1"/>
    <hyperlink ref="D107" location="'Data input page'!A1" display="Data Input Page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showGridLines="0" workbookViewId="0">
      <selection activeCell="B7" sqref="B7"/>
    </sheetView>
  </sheetViews>
  <sheetFormatPr defaultRowHeight="12.75" x14ac:dyDescent="0.2"/>
  <cols>
    <col min="1" max="1" width="15.42578125" customWidth="1"/>
  </cols>
  <sheetData>
    <row r="1" spans="1:8" x14ac:dyDescent="0.2">
      <c r="B1" s="39" t="s">
        <v>30</v>
      </c>
      <c r="C1" s="39"/>
      <c r="D1" s="39"/>
    </row>
    <row r="2" spans="1:8" ht="13.5" thickBot="1" x14ac:dyDescent="0.25"/>
    <row r="3" spans="1:8" ht="15" x14ac:dyDescent="0.25">
      <c r="A3" s="42" t="s">
        <v>32</v>
      </c>
      <c r="B3" s="47"/>
      <c r="C3" s="43"/>
    </row>
    <row r="4" spans="1:8" ht="15" x14ac:dyDescent="0.25">
      <c r="A4" s="40" t="s">
        <v>31</v>
      </c>
      <c r="B4" s="48"/>
      <c r="C4" s="44"/>
    </row>
    <row r="5" spans="1:8" ht="15" x14ac:dyDescent="0.25">
      <c r="A5" s="40" t="s">
        <v>33</v>
      </c>
      <c r="B5" s="48"/>
      <c r="C5" s="44"/>
    </row>
    <row r="6" spans="1:8" ht="15" x14ac:dyDescent="0.25">
      <c r="A6" s="40" t="s">
        <v>3</v>
      </c>
      <c r="B6" s="83"/>
      <c r="C6" s="44" t="s">
        <v>23</v>
      </c>
    </row>
    <row r="7" spans="1:8" ht="15.75" thickBot="1" x14ac:dyDescent="0.3">
      <c r="A7" s="45" t="s">
        <v>2</v>
      </c>
      <c r="B7" s="82"/>
      <c r="C7" s="46" t="s">
        <v>23</v>
      </c>
    </row>
    <row r="9" spans="1:8" x14ac:dyDescent="0.2">
      <c r="B9" s="49"/>
      <c r="C9" s="49"/>
      <c r="D9" s="50"/>
      <c r="E9" s="50"/>
      <c r="F9" s="50"/>
      <c r="G9" s="50"/>
      <c r="H9" s="50"/>
    </row>
    <row r="10" spans="1:8" x14ac:dyDescent="0.2">
      <c r="B10" s="51" t="s">
        <v>28</v>
      </c>
      <c r="C10" s="52"/>
      <c r="D10" s="53"/>
      <c r="E10" s="54"/>
      <c r="F10" s="55" t="s">
        <v>29</v>
      </c>
      <c r="G10" s="56"/>
      <c r="H10" s="53"/>
    </row>
    <row r="11" spans="1:8" x14ac:dyDescent="0.2">
      <c r="B11" s="57"/>
      <c r="C11" s="58"/>
      <c r="D11" s="59"/>
      <c r="E11" s="54"/>
      <c r="F11" s="60"/>
      <c r="G11" s="61"/>
      <c r="H11" s="59"/>
    </row>
    <row r="12" spans="1:8" ht="14.25" x14ac:dyDescent="0.2">
      <c r="B12" s="62" t="s">
        <v>26</v>
      </c>
      <c r="C12" s="58"/>
      <c r="D12" s="59"/>
      <c r="E12" s="54"/>
      <c r="F12" s="63" t="s">
        <v>22</v>
      </c>
      <c r="G12" s="64"/>
      <c r="H12" s="59"/>
    </row>
    <row r="13" spans="1:8" x14ac:dyDescent="0.2">
      <c r="B13" s="65" t="s">
        <v>7</v>
      </c>
      <c r="C13" s="66">
        <f>SQRT(1+0.4*B6)-1</f>
        <v>0</v>
      </c>
      <c r="D13" s="59" t="s">
        <v>23</v>
      </c>
      <c r="E13" s="54"/>
      <c r="F13" s="67"/>
      <c r="G13" s="68"/>
      <c r="H13" s="59"/>
    </row>
    <row r="14" spans="1:8" x14ac:dyDescent="0.2">
      <c r="B14" s="65" t="s">
        <v>8</v>
      </c>
      <c r="C14" s="66">
        <f>C13/2</f>
        <v>0</v>
      </c>
      <c r="D14" s="59" t="s">
        <v>23</v>
      </c>
      <c r="E14" s="54"/>
      <c r="F14" s="67" t="s">
        <v>8</v>
      </c>
      <c r="G14" s="68">
        <f>(SQRT(1+0.4*B6)-1)/2</f>
        <v>0</v>
      </c>
      <c r="H14" s="59" t="s">
        <v>23</v>
      </c>
    </row>
    <row r="15" spans="1:8" x14ac:dyDescent="0.2">
      <c r="B15" s="65"/>
      <c r="C15" s="66"/>
      <c r="D15" s="59"/>
      <c r="E15" s="54"/>
      <c r="F15" s="67"/>
      <c r="G15" s="68"/>
      <c r="H15" s="59"/>
    </row>
    <row r="16" spans="1:8" s="41" customFormat="1" ht="14.25" x14ac:dyDescent="0.2">
      <c r="B16" s="69" t="s">
        <v>27</v>
      </c>
      <c r="C16" s="70"/>
      <c r="D16" s="71"/>
      <c r="E16" s="72"/>
      <c r="F16" s="73" t="s">
        <v>35</v>
      </c>
      <c r="G16" s="74"/>
      <c r="H16" s="71"/>
    </row>
    <row r="17" spans="2:8" x14ac:dyDescent="0.2">
      <c r="B17" s="67" t="s">
        <v>6</v>
      </c>
      <c r="C17" s="75" t="e">
        <f>100*C13*B7/B6</f>
        <v>#DIV/0!</v>
      </c>
      <c r="D17" s="59" t="s">
        <v>25</v>
      </c>
      <c r="E17" s="54"/>
      <c r="F17" s="67"/>
      <c r="G17" s="75"/>
      <c r="H17" s="59"/>
    </row>
    <row r="18" spans="2:8" x14ac:dyDescent="0.2">
      <c r="B18" s="76" t="s">
        <v>9</v>
      </c>
      <c r="C18" s="77" t="e">
        <f>C17/2</f>
        <v>#DIV/0!</v>
      </c>
      <c r="D18" s="78" t="s">
        <v>25</v>
      </c>
      <c r="E18" s="54"/>
      <c r="F18" s="76" t="s">
        <v>9</v>
      </c>
      <c r="G18" s="77" t="e">
        <f>(100*(SQRT(1+0.4*B6)-1)*2.6*B7/B6)/2</f>
        <v>#DIV/0!</v>
      </c>
      <c r="H18" s="78" t="s">
        <v>25</v>
      </c>
    </row>
  </sheetData>
  <sheetProtection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9"/>
  <sheetViews>
    <sheetView showGridLines="0" topLeftCell="A2" zoomScale="75" zoomScaleNormal="75" zoomScaleSheetLayoutView="75" workbookViewId="0">
      <selection activeCell="I18" sqref="I18"/>
    </sheetView>
  </sheetViews>
  <sheetFormatPr defaultRowHeight="12.75" x14ac:dyDescent="0.2"/>
  <cols>
    <col min="1" max="1" width="1.85546875" customWidth="1"/>
    <col min="2" max="2" width="8" bestFit="1" customWidth="1"/>
    <col min="3" max="3" width="7.5703125" customWidth="1"/>
    <col min="4" max="4" width="15.140625" customWidth="1"/>
    <col min="5" max="5" width="20.7109375" customWidth="1"/>
    <col min="6" max="6" width="11.42578125" customWidth="1"/>
    <col min="7" max="7" width="17" customWidth="1"/>
    <col min="8" max="8" width="16.42578125" customWidth="1"/>
    <col min="9" max="9" width="1.28515625" customWidth="1"/>
  </cols>
  <sheetData>
    <row r="1" spans="2:9" ht="35.25" customHeight="1" thickBot="1" x14ac:dyDescent="0.25"/>
    <row r="2" spans="2:9" ht="23.25" x14ac:dyDescent="0.35">
      <c r="B2" s="2"/>
      <c r="C2" s="3"/>
      <c r="D2" s="3"/>
      <c r="E2" s="38" t="s">
        <v>24</v>
      </c>
      <c r="F2" s="3"/>
      <c r="G2" s="3"/>
      <c r="H2" s="4"/>
    </row>
    <row r="3" spans="2:9" ht="15.75" x14ac:dyDescent="0.25">
      <c r="B3" s="35" t="s">
        <v>5</v>
      </c>
      <c r="C3" s="30">
        <f>'Data input page'!B3</f>
        <v>0</v>
      </c>
      <c r="D3" s="30"/>
      <c r="E3" s="7"/>
      <c r="F3" s="7"/>
      <c r="G3" s="7"/>
      <c r="H3" s="8"/>
      <c r="I3" s="5"/>
    </row>
    <row r="4" spans="2:9" ht="15.75" x14ac:dyDescent="0.25">
      <c r="B4" s="36" t="s">
        <v>4</v>
      </c>
      <c r="C4" s="31">
        <f>'Data input page'!B4</f>
        <v>0</v>
      </c>
      <c r="D4" s="31"/>
      <c r="E4" s="9" t="s">
        <v>13</v>
      </c>
      <c r="F4" s="9" t="s">
        <v>16</v>
      </c>
      <c r="G4" s="9" t="s">
        <v>18</v>
      </c>
      <c r="H4" s="10" t="s">
        <v>20</v>
      </c>
      <c r="I4" s="5"/>
    </row>
    <row r="5" spans="2:9" ht="15.75" x14ac:dyDescent="0.25">
      <c r="B5" s="36" t="s">
        <v>1</v>
      </c>
      <c r="C5" s="31">
        <f>'Data input page'!B5</f>
        <v>0</v>
      </c>
      <c r="D5" s="31"/>
      <c r="E5" s="9" t="s">
        <v>14</v>
      </c>
      <c r="F5" s="9" t="s">
        <v>17</v>
      </c>
      <c r="G5" s="9" t="s">
        <v>19</v>
      </c>
      <c r="H5" s="10" t="s">
        <v>21</v>
      </c>
      <c r="I5" s="6"/>
    </row>
    <row r="6" spans="2:9" ht="15.75" x14ac:dyDescent="0.25">
      <c r="B6" s="36" t="s">
        <v>3</v>
      </c>
      <c r="C6" s="32">
        <f>'Data input page'!B6</f>
        <v>0</v>
      </c>
      <c r="D6" s="31" t="s">
        <v>23</v>
      </c>
      <c r="E6" s="9" t="s">
        <v>15</v>
      </c>
      <c r="F6" s="11"/>
      <c r="G6" s="11"/>
      <c r="H6" s="10" t="s">
        <v>22</v>
      </c>
      <c r="I6" s="6"/>
    </row>
    <row r="7" spans="2:9" ht="15.75" x14ac:dyDescent="0.25">
      <c r="B7" s="37" t="s">
        <v>2</v>
      </c>
      <c r="C7" s="33">
        <f>'Data input page'!B7</f>
        <v>0</v>
      </c>
      <c r="D7" s="34" t="s">
        <v>23</v>
      </c>
      <c r="E7" s="12"/>
      <c r="F7" s="13"/>
      <c r="G7" s="13"/>
      <c r="H7" s="14"/>
      <c r="I7" s="6"/>
    </row>
    <row r="8" spans="2:9" ht="80.099999999999994" customHeight="1" x14ac:dyDescent="0.2">
      <c r="B8" s="15"/>
      <c r="C8" s="16"/>
      <c r="D8" s="17"/>
      <c r="E8" s="18" t="s">
        <v>0</v>
      </c>
      <c r="F8" s="19" t="s">
        <v>10</v>
      </c>
      <c r="G8" s="20" t="e">
        <f>"At least "&amp;ROUND('Data input page'!C17,0)&amp;" cm"</f>
        <v>#DIV/0!</v>
      </c>
      <c r="H8" s="21"/>
      <c r="I8" s="1"/>
    </row>
    <row r="9" spans="2:9" ht="80.099999999999994" customHeight="1" x14ac:dyDescent="0.2">
      <c r="B9" s="15"/>
      <c r="C9" s="16"/>
      <c r="D9" s="17"/>
      <c r="E9" s="18" t="e">
        <f>"Loading or lifting reduces minimum freeboard to less than "&amp;ROUND('Data input page'!C17,0)&amp;" cm"</f>
        <v>#DIV/0!</v>
      </c>
      <c r="F9" s="22" t="s">
        <v>11</v>
      </c>
      <c r="G9" s="20" t="e">
        <f>ROUND('Data input page'!C18,0)&amp;" to "&amp;ROUND('Data input page'!C17,0)&amp;" cm"</f>
        <v>#DIV/0!</v>
      </c>
      <c r="H9" s="21" t="str">
        <f>ROUND('Data input page'!C13,1)&amp;" metres"</f>
        <v>0 metres</v>
      </c>
      <c r="I9" s="1"/>
    </row>
    <row r="10" spans="2:9" ht="100.5" customHeight="1" thickBot="1" x14ac:dyDescent="0.25">
      <c r="B10" s="23"/>
      <c r="C10" s="24"/>
      <c r="D10" s="25"/>
      <c r="E10" s="26" t="e">
        <f>"Excessive loading or lifting reduces minimum freeboard to less than "&amp;ROUND('Data input page'!C18,0)&amp;" cm"</f>
        <v>#DIV/0!</v>
      </c>
      <c r="F10" s="27" t="s">
        <v>12</v>
      </c>
      <c r="G10" s="28" t="e">
        <f>"Less than "&amp;ROUND('Data input page'!C18,0)&amp;" cm"</f>
        <v>#DIV/0!</v>
      </c>
      <c r="H10" s="29" t="str">
        <f>ROUND('Data input page'!C14,1)&amp;" metres"</f>
        <v>0 metres</v>
      </c>
      <c r="I10" s="1"/>
    </row>
    <row r="11" spans="2:9" ht="21.75" customHeight="1" x14ac:dyDescent="0.2"/>
    <row r="12" spans="2:9" ht="31.5" customHeight="1" x14ac:dyDescent="0.35">
      <c r="C12" s="81" t="s">
        <v>34</v>
      </c>
    </row>
    <row r="13" spans="2:9" ht="95.25" customHeight="1" x14ac:dyDescent="0.2"/>
    <row r="14" spans="2:9" ht="23.25" x14ac:dyDescent="0.35">
      <c r="F14" s="79" t="e">
        <f>ROUND('Data input page'!C18,0)*10&amp;" mm"</f>
        <v>#DIV/0!</v>
      </c>
    </row>
    <row r="15" spans="2:9" ht="96" customHeight="1" x14ac:dyDescent="0.2"/>
    <row r="16" spans="2:9" ht="23.25" x14ac:dyDescent="0.35">
      <c r="F16" s="79" t="e">
        <f>(ROUND('Data input page'!C17,0)-ROUND('Data input page'!C18,0))*10&amp;" mm"</f>
        <v>#DIV/0!</v>
      </c>
    </row>
    <row r="17" spans="5:5" ht="83.25" customHeight="1" x14ac:dyDescent="0.2"/>
    <row r="18" spans="5:5" ht="23.25" x14ac:dyDescent="0.35">
      <c r="E18" s="80" t="e">
        <f>(ROUND('Data input page'!C17,0)-ROUND('Data input page'!C18,0))/2*10&amp;" mm"</f>
        <v>#DIV/0!</v>
      </c>
    </row>
    <row r="19" spans="5:5" hidden="1" x14ac:dyDescent="0.2"/>
  </sheetData>
  <sheetProtection sheet="1" objects="1" scenarios="1" selectLockedCells="1" selectUnlockedCells="1"/>
  <phoneticPr fontId="2" type="noConversion"/>
  <pageMargins left="0.35433070866141736" right="0.23622047244094491" top="0.51181102362204722" bottom="0.39370078740157483" header="0.51181102362204722" footer="0.51181102362204722"/>
  <pageSetup paperSize="9" orientation="portrait" r:id="rId1"/>
  <headerFooter alignWithMargins="0">
    <oddHeader>&amp;R&amp;G</oddHeader>
  </headerFooter>
  <colBreaks count="1" manualBreakCount="1">
    <brk id="9" max="10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18"/>
  <sheetViews>
    <sheetView showGridLines="0" zoomScale="75" zoomScaleNormal="75" zoomScaleSheetLayoutView="75" workbookViewId="0">
      <selection activeCell="I19" sqref="I19"/>
    </sheetView>
  </sheetViews>
  <sheetFormatPr defaultRowHeight="12.75" x14ac:dyDescent="0.2"/>
  <cols>
    <col min="1" max="1" width="1.85546875" customWidth="1"/>
    <col min="2" max="2" width="8" bestFit="1" customWidth="1"/>
    <col min="3" max="3" width="7.5703125" customWidth="1"/>
    <col min="4" max="4" width="15.140625" customWidth="1"/>
    <col min="5" max="5" width="20.7109375" customWidth="1"/>
    <col min="6" max="6" width="11.42578125" customWidth="1"/>
    <col min="7" max="7" width="16.85546875" customWidth="1"/>
    <col min="8" max="8" width="16.42578125" customWidth="1"/>
    <col min="9" max="9" width="1.28515625" customWidth="1"/>
  </cols>
  <sheetData>
    <row r="1" spans="2:9" ht="35.25" customHeight="1" thickBot="1" x14ac:dyDescent="0.25"/>
    <row r="2" spans="2:9" ht="23.25" x14ac:dyDescent="0.35">
      <c r="B2" s="2"/>
      <c r="C2" s="3"/>
      <c r="D2" s="3"/>
      <c r="E2" s="38" t="s">
        <v>24</v>
      </c>
      <c r="F2" s="3"/>
      <c r="G2" s="3"/>
      <c r="H2" s="4"/>
    </row>
    <row r="3" spans="2:9" ht="15.75" x14ac:dyDescent="0.25">
      <c r="B3" s="35" t="s">
        <v>5</v>
      </c>
      <c r="C3" s="30">
        <f>'Data input page'!B3</f>
        <v>0</v>
      </c>
      <c r="D3" s="30"/>
      <c r="E3" s="7"/>
      <c r="F3" s="7"/>
      <c r="G3" s="7"/>
      <c r="H3" s="8"/>
      <c r="I3" s="5"/>
    </row>
    <row r="4" spans="2:9" ht="15.75" x14ac:dyDescent="0.25">
      <c r="B4" s="36" t="s">
        <v>4</v>
      </c>
      <c r="C4" s="31">
        <f>'Data input page'!B4</f>
        <v>0</v>
      </c>
      <c r="D4" s="31"/>
      <c r="E4" s="9" t="s">
        <v>13</v>
      </c>
      <c r="F4" s="9" t="s">
        <v>16</v>
      </c>
      <c r="G4" s="9" t="s">
        <v>18</v>
      </c>
      <c r="H4" s="10" t="s">
        <v>20</v>
      </c>
      <c r="I4" s="5"/>
    </row>
    <row r="5" spans="2:9" ht="15.75" x14ac:dyDescent="0.25">
      <c r="B5" s="36" t="s">
        <v>1</v>
      </c>
      <c r="C5" s="31">
        <f>'Data input page'!B5</f>
        <v>0</v>
      </c>
      <c r="D5" s="31"/>
      <c r="E5" s="9" t="s">
        <v>14</v>
      </c>
      <c r="F5" s="9" t="s">
        <v>17</v>
      </c>
      <c r="G5" s="9" t="s">
        <v>19</v>
      </c>
      <c r="H5" s="10" t="s">
        <v>21</v>
      </c>
      <c r="I5" s="6"/>
    </row>
    <row r="6" spans="2:9" ht="15.75" x14ac:dyDescent="0.25">
      <c r="B6" s="36" t="s">
        <v>3</v>
      </c>
      <c r="C6" s="32">
        <f>'Data input page'!B6</f>
        <v>0</v>
      </c>
      <c r="D6" s="31" t="s">
        <v>23</v>
      </c>
      <c r="E6" s="9" t="s">
        <v>15</v>
      </c>
      <c r="F6" s="11"/>
      <c r="G6" s="11"/>
      <c r="H6" s="10" t="s">
        <v>22</v>
      </c>
      <c r="I6" s="6"/>
    </row>
    <row r="7" spans="2:9" ht="15.75" x14ac:dyDescent="0.25">
      <c r="B7" s="37" t="s">
        <v>2</v>
      </c>
      <c r="C7" s="33">
        <f>'Data input page'!B7</f>
        <v>0</v>
      </c>
      <c r="D7" s="34" t="s">
        <v>23</v>
      </c>
      <c r="E7" s="12"/>
      <c r="F7" s="13"/>
      <c r="G7" s="13"/>
      <c r="H7" s="14"/>
      <c r="I7" s="6"/>
    </row>
    <row r="8" spans="2:9" ht="80.099999999999994" customHeight="1" x14ac:dyDescent="0.2">
      <c r="B8" s="15"/>
      <c r="C8" s="16"/>
      <c r="D8" s="17"/>
      <c r="E8" s="18" t="e">
        <f>"Even with a freeboard of at least "&amp;ROUND('Data input page'!G18,0)&amp;" cm, swamping may be a hazard"</f>
        <v>#DIV/0!</v>
      </c>
      <c r="F8" s="22" t="s">
        <v>11</v>
      </c>
      <c r="G8" s="20" t="e">
        <f>"At least "&amp;ROUND('Data input page'!G18,0)&amp;" cm"</f>
        <v>#DIV/0!</v>
      </c>
      <c r="H8" s="21"/>
      <c r="I8" s="1"/>
    </row>
    <row r="9" spans="2:9" ht="80.099999999999994" customHeight="1" thickBot="1" x14ac:dyDescent="0.25">
      <c r="B9" s="23"/>
      <c r="C9" s="24"/>
      <c r="D9" s="25"/>
      <c r="E9" s="26" t="e">
        <f>"Excessive loading or lifting reduces minimum freeboard to less than "&amp;ROUND('Data input page'!G18,0)&amp;" cm"</f>
        <v>#DIV/0!</v>
      </c>
      <c r="F9" s="27" t="s">
        <v>12</v>
      </c>
      <c r="G9" s="28" t="e">
        <f>"Less than "&amp;ROUND('Data input page'!G18,0)&amp;" cm"</f>
        <v>#DIV/0!</v>
      </c>
      <c r="H9" s="29" t="str">
        <f>ROUND('Data input page'!G14,1)&amp;" metres"</f>
        <v>0 metres</v>
      </c>
      <c r="I9" s="1"/>
    </row>
    <row r="10" spans="2:9" ht="35.25" customHeight="1" x14ac:dyDescent="0.2"/>
    <row r="11" spans="2:9" ht="27" customHeight="1" x14ac:dyDescent="0.35">
      <c r="D11" s="81" t="s">
        <v>34</v>
      </c>
    </row>
    <row r="13" spans="2:9" ht="109.5" customHeight="1" x14ac:dyDescent="0.2"/>
    <row r="14" spans="2:9" ht="23.25" x14ac:dyDescent="0.35">
      <c r="F14" s="80" t="e">
        <f>ROUND('Data input page'!G18,0)*10&amp;" mm"</f>
        <v>#DIV/0!</v>
      </c>
    </row>
    <row r="15" spans="2:9" ht="133.5" customHeight="1" x14ac:dyDescent="0.2"/>
    <row r="16" spans="2:9" ht="23.25" x14ac:dyDescent="0.35">
      <c r="F16" s="80" t="e">
        <f>ROUND('Data input page'!G18/2,0)*10&amp;" mm"</f>
        <v>#DIV/0!</v>
      </c>
    </row>
    <row r="17" spans="5:5" ht="72.75" customHeight="1" x14ac:dyDescent="0.2"/>
    <row r="18" spans="5:5" ht="21.75" customHeight="1" x14ac:dyDescent="0.35">
      <c r="E18" s="80" t="e">
        <f>ROUND('Data input page'!G18/4,0)*10&amp;" mm"</f>
        <v>#DIV/0!</v>
      </c>
    </row>
  </sheetData>
  <sheetProtection sheet="1" objects="1" scenarios="1" selectLockedCells="1" selectUnlockedCells="1"/>
  <phoneticPr fontId="2" type="noConversion"/>
  <pageMargins left="0.35433070866141736" right="0.23622047244094491" top="0.51181102362204722" bottom="0.39370078740157483" header="0.51181102362204722" footer="0.51181102362204722"/>
  <pageSetup paperSize="9" orientation="portrait" r:id="rId1"/>
  <headerFooter alignWithMargins="0">
    <oddHeader>&amp;R&amp;G</oddHeader>
  </headerFooter>
  <rowBreaks count="1" manualBreakCount="1">
    <brk id="19" max="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Information</vt:lpstr>
      <vt:lpstr>Data input page</vt:lpstr>
      <vt:lpstr>Decked Vessel Stability Notice</vt:lpstr>
      <vt:lpstr>Undecked Vessel Stab Notice</vt:lpstr>
      <vt:lpstr>'Decked Vessel Stability Notice'!Print_Area</vt:lpstr>
      <vt:lpstr>'Undecked Vessel Stab Notice'!Print_Area</vt:lpstr>
    </vt:vector>
  </TitlesOfParts>
  <Company>Wolfson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Deakin</dc:creator>
  <cp:lastModifiedBy>Scarponi M.</cp:lastModifiedBy>
  <cp:lastPrinted>2009-01-08T11:49:46Z</cp:lastPrinted>
  <dcterms:created xsi:type="dcterms:W3CDTF">2008-02-19T14:54:22Z</dcterms:created>
  <dcterms:modified xsi:type="dcterms:W3CDTF">2022-02-09T11:45:58Z</dcterms:modified>
</cp:coreProperties>
</file>